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randm\Desktop\Ralphs Back Up\1.0 Ralph's Work\AEFA\NEFR\2022\"/>
    </mc:Choice>
  </mc:AlternateContent>
  <xr:revisionPtr revIDLastSave="0" documentId="8_{2E5C1E03-9791-4845-A943-C78E73B07B08}" xr6:coauthVersionLast="47" xr6:coauthVersionMax="47" xr10:uidLastSave="{00000000-0000-0000-0000-000000000000}"/>
  <bookViews>
    <workbookView xWindow="-120" yWindow="-120" windowWidth="29040" windowHeight="15840" tabRatio="22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K12" i="1"/>
  <c r="K13" i="1"/>
  <c r="K14" i="1"/>
  <c r="K15" i="1"/>
  <c r="E17" i="1"/>
  <c r="E19" i="1"/>
  <c r="I20" i="1"/>
  <c r="K20" i="1"/>
  <c r="G26" i="1"/>
  <c r="E28" i="1"/>
  <c r="E33" i="1"/>
  <c r="E38" i="1" s="1"/>
  <c r="H38" i="1" s="1"/>
  <c r="I38" i="1" s="1"/>
  <c r="I42" i="1" s="1"/>
  <c r="H28" i="1" s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F38" i="1"/>
  <c r="G38" i="1"/>
  <c r="I39" i="1"/>
  <c r="I40" i="1"/>
</calcChain>
</file>

<file path=xl/sharedStrings.xml><?xml version="1.0" encoding="utf-8"?>
<sst xmlns="http://schemas.openxmlformats.org/spreadsheetml/2006/main" count="53" uniqueCount="52">
  <si>
    <t>To fill out this form 
Just tab through the coloured fields. 
MAKE SURE ALL RED WARNINGS HAVE BEEN EXTINGUISHED
when done, use File | Share | Email to send it to philstevo2003@yahoo.com.au</t>
  </si>
  <si>
    <r>
      <t xml:space="preserve">2022 National Electric Flight Rally
</t>
    </r>
    <r>
      <rPr>
        <b/>
        <sz val="16"/>
        <color indexed="8"/>
        <rFont val="Arial"/>
        <family val="2"/>
        <charset val="1"/>
      </rPr>
      <t xml:space="preserve">Aeromodellers NSW State Flying Field, Muttama Rd, Cootamundra 
</t>
    </r>
    <r>
      <rPr>
        <sz val="11"/>
        <color indexed="8"/>
        <rFont val="Arial"/>
        <family val="2"/>
        <charset val="1"/>
      </rPr>
      <t xml:space="preserve">(google map </t>
    </r>
    <r>
      <rPr>
        <b/>
        <i/>
        <sz val="11"/>
        <color indexed="8"/>
        <rFont val="Arial"/>
        <family val="2"/>
        <charset val="1"/>
      </rPr>
      <t>aero modellers state field cootamundra</t>
    </r>
    <r>
      <rPr>
        <sz val="11"/>
        <color indexed="8"/>
        <rFont val="Arial"/>
        <family val="2"/>
        <charset val="1"/>
      </rPr>
      <t xml:space="preserve">)
</t>
    </r>
    <r>
      <rPr>
        <b/>
        <sz val="16"/>
        <color indexed="8"/>
        <rFont val="Arial"/>
        <family val="2"/>
        <charset val="1"/>
      </rPr>
      <t>15</t>
    </r>
    <r>
      <rPr>
        <b/>
        <vertAlign val="superscript"/>
        <sz val="16"/>
        <color indexed="8"/>
        <rFont val="Arial"/>
        <family val="2"/>
        <charset val="1"/>
      </rPr>
      <t>th</t>
    </r>
    <r>
      <rPr>
        <b/>
        <sz val="16"/>
        <color indexed="8"/>
        <rFont val="Arial"/>
        <family val="2"/>
        <charset val="1"/>
      </rPr>
      <t xml:space="preserve"> April 2022- 18</t>
    </r>
    <r>
      <rPr>
        <b/>
        <vertAlign val="superscript"/>
        <sz val="16"/>
        <color indexed="8"/>
        <rFont val="Arial"/>
        <family val="2"/>
        <charset val="1"/>
      </rPr>
      <t>th</t>
    </r>
    <r>
      <rPr>
        <b/>
        <sz val="16"/>
        <color indexed="8"/>
        <rFont val="Arial"/>
        <family val="2"/>
        <charset val="1"/>
      </rPr>
      <t xml:space="preserve"> April 2022</t>
    </r>
  </si>
  <si>
    <t>Press &lt;TAB&gt; key to start</t>
  </si>
  <si>
    <r>
      <t xml:space="preserve">Return completed form and payment by Friday 26th May 2021.
Payment options:
• </t>
    </r>
    <r>
      <rPr>
        <b/>
        <sz val="13"/>
        <color indexed="10"/>
        <rFont val="Arial"/>
        <family val="2"/>
        <charset val="1"/>
      </rPr>
      <t>Preferred Payment Method:</t>
    </r>
    <r>
      <rPr>
        <sz val="13"/>
        <color indexed="8"/>
        <rFont val="Arial"/>
        <family val="2"/>
        <charset val="1"/>
      </rPr>
      <t xml:space="preserve">  EFT to the AEFA bank account 
                  BSB: </t>
    </r>
    <r>
      <rPr>
        <b/>
        <sz val="13"/>
        <color indexed="8"/>
        <rFont val="Arial"/>
        <family val="2"/>
        <charset val="1"/>
      </rPr>
      <t>033-372</t>
    </r>
    <r>
      <rPr>
        <sz val="13"/>
        <color indexed="8"/>
        <rFont val="Arial"/>
        <family val="2"/>
        <charset val="1"/>
      </rPr>
      <t xml:space="preserve">  Account Number: </t>
    </r>
    <r>
      <rPr>
        <b/>
        <sz val="13"/>
        <color indexed="8"/>
        <rFont val="Arial"/>
        <family val="2"/>
        <charset val="1"/>
      </rPr>
      <t xml:space="preserve">174651
</t>
    </r>
    <r>
      <rPr>
        <sz val="13"/>
        <color indexed="8"/>
        <rFont val="Arial"/>
        <family val="2"/>
        <charset val="1"/>
      </rPr>
      <t xml:space="preserve">                  Reference: </t>
    </r>
    <r>
      <rPr>
        <b/>
        <sz val="13"/>
        <color indexed="10"/>
        <rFont val="Arial"/>
        <family val="2"/>
        <charset val="1"/>
      </rPr>
      <t xml:space="preserve">Your Name
</t>
    </r>
    <r>
      <rPr>
        <sz val="13"/>
        <color indexed="8"/>
        <rFont val="Arial"/>
        <family val="2"/>
        <charset val="1"/>
      </rPr>
      <t xml:space="preserve">• </t>
    </r>
    <r>
      <rPr>
        <b/>
        <sz val="13"/>
        <color indexed="8"/>
        <rFont val="Arial"/>
        <family val="2"/>
        <charset val="1"/>
      </rPr>
      <t>Cheque</t>
    </r>
    <r>
      <rPr>
        <sz val="13"/>
        <color indexed="8"/>
        <rFont val="Arial"/>
        <family val="2"/>
        <charset val="1"/>
      </rPr>
      <t xml:space="preserve"> payable to AEFA.  Send your payment and completed entry form to:
                  </t>
    </r>
    <r>
      <rPr>
        <b/>
        <sz val="13"/>
        <color indexed="8"/>
        <rFont val="Arial"/>
        <family val="2"/>
        <charset val="1"/>
      </rPr>
      <t>Phil Stevenson, Treasurer AEFA, 6 Crown Street, Henley 2111</t>
    </r>
  </si>
  <si>
    <t xml:space="preserve">Completed forms can be emailed to the Treasurer </t>
  </si>
  <si>
    <t>mailto:philstevo2003@yahoo.com.au</t>
  </si>
  <si>
    <t xml:space="preserve">or posted to the above address </t>
  </si>
  <si>
    <t xml:space="preserve"> For full program details, accommodation options, event rules etc , consult the AEFA web site</t>
  </si>
  <si>
    <t>www.aefanet.com</t>
  </si>
  <si>
    <t>MAAA affiliation required</t>
  </si>
  <si>
    <t>Name:</t>
  </si>
  <si>
    <t>Address</t>
  </si>
  <si>
    <t>e-mail</t>
  </si>
  <si>
    <t>Phone</t>
  </si>
  <si>
    <t>FAI/AUS 
Number</t>
  </si>
  <si>
    <t>Your Club</t>
  </si>
  <si>
    <t>Radio 2.4Ghz 
or 36Mhz</t>
  </si>
  <si>
    <t>36Mhz freq</t>
  </si>
  <si>
    <t>Alt 36MHz</t>
  </si>
  <si>
    <t xml:space="preserve"> Enter "Y" alongside each event you wish to enter. Fees calculated as you go</t>
  </si>
  <si>
    <r>
      <t xml:space="preserve">Foamy Pylon 
</t>
    </r>
    <r>
      <rPr>
        <b/>
        <sz val="12"/>
        <color indexed="61"/>
        <rFont val="Calibri (Body)"/>
        <family val="2"/>
        <charset val="1"/>
      </rPr>
      <t>FAST</t>
    </r>
  </si>
  <si>
    <t>F5J (Nominate skill level at the field)</t>
  </si>
  <si>
    <t>EOT 1/2A Texaco</t>
  </si>
  <si>
    <r>
      <t>NOTE:
1. Make sure all red messages have ben cleared before sending.
2. Check ALL your event entries are in</t>
    </r>
    <r>
      <rPr>
        <b/>
        <sz val="14"/>
        <color indexed="17"/>
        <rFont val="Arial Black"/>
        <family val="2"/>
        <charset val="1"/>
      </rPr>
      <t xml:space="preserve"> green</t>
    </r>
    <r>
      <rPr>
        <b/>
        <sz val="14"/>
        <color indexed="53"/>
        <rFont val="Arial Black"/>
        <family val="2"/>
        <charset val="1"/>
      </rPr>
      <t>.</t>
    </r>
  </si>
  <si>
    <r>
      <t xml:space="preserve">Foamy Pylon </t>
    </r>
    <r>
      <rPr>
        <b/>
        <sz val="12"/>
        <color indexed="61"/>
        <rFont val="Calibri (Body)"/>
        <family val="2"/>
        <charset val="1"/>
      </rPr>
      <t>PUSHER</t>
    </r>
  </si>
  <si>
    <t>E-RES</t>
  </si>
  <si>
    <t>EOT Height Limited</t>
  </si>
  <si>
    <r>
      <t xml:space="preserve">Foamy Pylon </t>
    </r>
    <r>
      <rPr>
        <b/>
        <sz val="12"/>
        <color indexed="61"/>
        <rFont val="Calibri (Body)"/>
        <family val="2"/>
        <charset val="1"/>
      </rPr>
      <t>GLIDER</t>
    </r>
  </si>
  <si>
    <t>Scale (nominate class at the field)</t>
  </si>
  <si>
    <t>Vintage Glider</t>
  </si>
  <si>
    <t>Electric Scramble</t>
  </si>
  <si>
    <t>EOT Texaco</t>
  </si>
  <si>
    <t>LEG</t>
  </si>
  <si>
    <t>Paying by</t>
  </si>
  <si>
    <t>EFT</t>
  </si>
  <si>
    <t>&lt;-- Total to Pay</t>
  </si>
  <si>
    <t>* No HV Batteries</t>
  </si>
  <si>
    <t>Further details contact President Trevor Smith at</t>
  </si>
  <si>
    <t>tdsmith82601@bigpond.com</t>
  </si>
  <si>
    <t>CHQ</t>
  </si>
  <si>
    <t>event fee</t>
  </si>
  <si>
    <t>Registration Fee</t>
  </si>
  <si>
    <t>Max Fee</t>
  </si>
  <si>
    <t>Max Event Fee</t>
  </si>
  <si>
    <t>Y</t>
  </si>
  <si>
    <t>Enter</t>
  </si>
  <si>
    <t>&lt;- Event Fee</t>
  </si>
  <si>
    <t>Sat Dinner</t>
  </si>
  <si>
    <t>&lt;-- Sat din total</t>
  </si>
  <si>
    <t>Sun Dinner</t>
  </si>
  <si>
    <t>&lt;-- Sun din total</t>
  </si>
  <si>
    <t>&lt;--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</si>
</sst>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31">
    <font>
      <sz val="10"/>
      <name val="Arial"/>
      <family val="2"/>
    </font>
    <font>
      <sz val="12"/>
      <color indexed="8"/>
      <name val="Calibri"/>
      <family val="2"/>
      <charset val="1"/>
    </font>
    <font>
      <b/>
      <sz val="12"/>
      <color indexed="12"/>
      <name val="Calibri"/>
      <family val="2"/>
      <charset val="1"/>
    </font>
    <font>
      <b/>
      <sz val="12"/>
      <color indexed="8"/>
      <name val="Arial"/>
      <family val="2"/>
      <charset val="1"/>
    </font>
    <font>
      <b/>
      <sz val="18"/>
      <color indexed="8"/>
      <name val="Arial"/>
      <family val="2"/>
      <charset val="1"/>
    </font>
    <font>
      <b/>
      <sz val="16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i/>
      <sz val="11"/>
      <color indexed="8"/>
      <name val="Arial"/>
      <family val="2"/>
      <charset val="1"/>
    </font>
    <font>
      <b/>
      <vertAlign val="superscript"/>
      <sz val="16"/>
      <color indexed="8"/>
      <name val="Arial"/>
      <family val="2"/>
      <charset val="1"/>
    </font>
    <font>
      <b/>
      <sz val="14"/>
      <color indexed="17"/>
      <name val="Arial"/>
      <family val="2"/>
      <charset val="1"/>
    </font>
    <font>
      <sz val="12"/>
      <color indexed="8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10"/>
      <name val="Arial"/>
      <family val="2"/>
      <charset val="1"/>
    </font>
    <font>
      <b/>
      <sz val="13"/>
      <color indexed="8"/>
      <name val="Arial"/>
      <family val="2"/>
      <charset val="1"/>
    </font>
    <font>
      <u/>
      <sz val="12"/>
      <color indexed="12"/>
      <name val="Calibri"/>
      <family val="2"/>
      <charset val="1"/>
    </font>
    <font>
      <sz val="14"/>
      <color indexed="8"/>
      <name val="Arial"/>
      <family val="2"/>
      <charset val="1"/>
    </font>
    <font>
      <u/>
      <sz val="14"/>
      <color indexed="12"/>
      <name val="Arial"/>
      <family val="2"/>
      <charset val="1"/>
    </font>
    <font>
      <b/>
      <sz val="14"/>
      <color indexed="30"/>
      <name val="Arial"/>
      <family val="2"/>
      <charset val="1"/>
    </font>
    <font>
      <b/>
      <sz val="13"/>
      <color indexed="12"/>
      <name val="Arial"/>
      <family val="2"/>
      <charset val="1"/>
    </font>
    <font>
      <b/>
      <sz val="13"/>
      <color indexed="8"/>
      <name val="Calibri"/>
      <family val="2"/>
      <charset val="1"/>
    </font>
    <font>
      <sz val="13"/>
      <color indexed="8"/>
      <name val="Calibri"/>
      <family val="2"/>
      <charset val="1"/>
    </font>
    <font>
      <b/>
      <sz val="12"/>
      <color indexed="61"/>
      <name val="Calibri (Body)"/>
      <family val="2"/>
      <charset val="1"/>
    </font>
    <font>
      <b/>
      <sz val="14"/>
      <color indexed="53"/>
      <name val="Arial Black"/>
      <family val="2"/>
      <charset val="1"/>
    </font>
    <font>
      <b/>
      <sz val="14"/>
      <color indexed="17"/>
      <name val="Arial Black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indexed="12"/>
      <name val="Arial"/>
      <family val="2"/>
      <charset val="1"/>
    </font>
    <font>
      <b/>
      <sz val="12"/>
      <color indexed="25"/>
      <name val="Arial"/>
      <family val="2"/>
      <charset val="1"/>
    </font>
    <font>
      <u/>
      <sz val="13"/>
      <color indexed="12"/>
      <name val="Calibri"/>
      <family val="2"/>
      <charset val="1"/>
    </font>
    <font>
      <sz val="12"/>
      <name val="Calibri"/>
      <family val="2"/>
      <charset val="1"/>
    </font>
    <font>
      <sz val="12"/>
      <color indexed="51"/>
      <name val="Calibri"/>
      <family val="2"/>
      <charset val="1"/>
    </font>
    <font>
      <sz val="12"/>
      <color indexed="9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164" fontId="1" fillId="0" borderId="0"/>
    <xf numFmtId="0" fontId="1" fillId="0" borderId="0"/>
    <xf numFmtId="0" fontId="14" fillId="0" borderId="0"/>
  </cellStyleXfs>
  <cellXfs count="76">
    <xf numFmtId="0" fontId="0" fillId="0" borderId="0" xfId="0"/>
    <xf numFmtId="0" fontId="1" fillId="0" borderId="0" xfId="2"/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3" fillId="0" borderId="0" xfId="2" applyFont="1" applyBorder="1" applyAlignment="1" applyProtection="1">
      <alignment horizontal="center" wrapText="1"/>
    </xf>
    <xf numFmtId="0" fontId="1" fillId="0" borderId="4" xfId="2" applyBorder="1" applyProtection="1"/>
    <xf numFmtId="0" fontId="9" fillId="0" borderId="0" xfId="2" applyFont="1" applyBorder="1" applyAlignment="1" applyProtection="1">
      <alignment horizontal="center" vertical="center" wrapText="1"/>
    </xf>
    <xf numFmtId="0" fontId="10" fillId="0" borderId="5" xfId="2" applyFont="1" applyBorder="1" applyProtection="1"/>
    <xf numFmtId="0" fontId="10" fillId="0" borderId="0" xfId="2" applyFont="1" applyProtection="1"/>
    <xf numFmtId="0" fontId="10" fillId="0" borderId="0" xfId="2" applyFont="1" applyBorder="1" applyProtection="1"/>
    <xf numFmtId="0" fontId="11" fillId="0" borderId="0" xfId="2" applyFont="1" applyBorder="1" applyAlignment="1" applyProtection="1">
      <alignment horizontal="left" vertical="top" wrapText="1"/>
    </xf>
    <xf numFmtId="0" fontId="11" fillId="0" borderId="0" xfId="2" applyFont="1" applyBorder="1" applyAlignment="1" applyProtection="1">
      <alignment horizontal="center" vertical="top" wrapText="1"/>
    </xf>
    <xf numFmtId="0" fontId="14" fillId="0" borderId="0" xfId="3" applyNumberFormat="1" applyFont="1" applyFill="1" applyBorder="1" applyAlignment="1" applyProtection="1">
      <alignment horizontal="center" vertical="top" wrapText="1"/>
    </xf>
    <xf numFmtId="0" fontId="15" fillId="0" borderId="0" xfId="2" applyFont="1"/>
    <xf numFmtId="0" fontId="15" fillId="0" borderId="4" xfId="2" applyFont="1" applyBorder="1" applyProtection="1"/>
    <xf numFmtId="0" fontId="15" fillId="0" borderId="5" xfId="2" applyFont="1" applyBorder="1" applyProtection="1"/>
    <xf numFmtId="0" fontId="13" fillId="0" borderId="0" xfId="2" applyFont="1" applyBorder="1" applyAlignment="1" applyProtection="1">
      <alignment vertical="center"/>
    </xf>
    <xf numFmtId="0" fontId="12" fillId="0" borderId="0" xfId="2" applyFont="1" applyBorder="1" applyProtection="1"/>
    <xf numFmtId="0" fontId="1" fillId="0" borderId="5" xfId="2" applyBorder="1"/>
    <xf numFmtId="0" fontId="19" fillId="0" borderId="0" xfId="2" applyFont="1" applyBorder="1" applyProtection="1"/>
    <xf numFmtId="0" fontId="20" fillId="0" borderId="0" xfId="2" applyFont="1" applyBorder="1" applyProtection="1"/>
    <xf numFmtId="0" fontId="13" fillId="0" borderId="0" xfId="2" applyFont="1" applyBorder="1" applyAlignment="1" applyProtection="1">
      <alignment vertical="center" wrapText="1"/>
    </xf>
    <xf numFmtId="0" fontId="18" fillId="2" borderId="6" xfId="2" applyFont="1" applyFill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3" fillId="0" borderId="0" xfId="2" applyFont="1" applyBorder="1" applyProtection="1"/>
    <xf numFmtId="0" fontId="13" fillId="0" borderId="0" xfId="2" applyFont="1" applyBorder="1" applyAlignment="1" applyProtection="1">
      <alignment horizontal="center" vertical="center" wrapText="1"/>
    </xf>
    <xf numFmtId="0" fontId="2" fillId="2" borderId="6" xfId="2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center" vertical="center"/>
    </xf>
    <xf numFmtId="0" fontId="1" fillId="0" borderId="0" xfId="2" applyAlignment="1">
      <alignment vertical="center"/>
    </xf>
    <xf numFmtId="0" fontId="1" fillId="0" borderId="6" xfId="2" applyFont="1" applyBorder="1" applyAlignment="1" applyProtection="1">
      <alignment vertical="center" wrapText="1"/>
    </xf>
    <xf numFmtId="0" fontId="1" fillId="2" borderId="6" xfId="2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 wrapText="1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0" borderId="0" xfId="2" applyBorder="1" applyProtection="1"/>
    <xf numFmtId="0" fontId="10" fillId="0" borderId="7" xfId="2" applyFont="1" applyBorder="1" applyProtection="1"/>
    <xf numFmtId="0" fontId="1" fillId="0" borderId="8" xfId="2" applyBorder="1" applyAlignment="1" applyProtection="1">
      <alignment vertical="center" wrapText="1"/>
    </xf>
    <xf numFmtId="0" fontId="1" fillId="2" borderId="8" xfId="2" applyFill="1" applyBorder="1" applyAlignment="1" applyProtection="1">
      <alignment horizontal="center" vertical="center"/>
      <protection locked="0"/>
    </xf>
    <xf numFmtId="0" fontId="1" fillId="0" borderId="7" xfId="2" applyBorder="1"/>
    <xf numFmtId="0" fontId="1" fillId="0" borderId="6" xfId="2" applyFill="1" applyBorder="1" applyAlignment="1" applyProtection="1">
      <alignment vertical="center" wrapText="1"/>
    </xf>
    <xf numFmtId="0" fontId="1" fillId="0" borderId="6" xfId="2" applyFill="1" applyBorder="1" applyAlignment="1" applyProtection="1">
      <alignment horizontal="center" vertical="center"/>
    </xf>
    <xf numFmtId="0" fontId="24" fillId="3" borderId="6" xfId="2" applyFont="1" applyFill="1" applyBorder="1" applyAlignment="1" applyProtection="1">
      <alignment vertical="center" wrapText="1"/>
    </xf>
    <xf numFmtId="0" fontId="23" fillId="0" borderId="6" xfId="2" applyFont="1" applyBorder="1" applyAlignment="1" applyProtection="1">
      <alignment horizontal="center" vertical="center"/>
      <protection locked="0"/>
    </xf>
    <xf numFmtId="0" fontId="23" fillId="0" borderId="0" xfId="2" applyFont="1" applyBorder="1" applyAlignment="1" applyProtection="1">
      <alignment horizontal="center" vertical="center"/>
    </xf>
    <xf numFmtId="0" fontId="1" fillId="0" borderId="0" xfId="2" applyBorder="1"/>
    <xf numFmtId="164" fontId="25" fillId="0" borderId="9" xfId="1" applyFont="1" applyFill="1" applyBorder="1" applyAlignment="1" applyProtection="1">
      <alignment horizontal="center" vertical="center"/>
    </xf>
    <xf numFmtId="0" fontId="1" fillId="0" borderId="5" xfId="2" applyBorder="1" applyProtection="1"/>
    <xf numFmtId="0" fontId="1" fillId="0" borderId="10" xfId="2" applyBorder="1" applyProtection="1"/>
    <xf numFmtId="0" fontId="20" fillId="0" borderId="11" xfId="2" applyFont="1" applyBorder="1" applyAlignment="1" applyProtection="1">
      <alignment horizontal="center" vertical="center" wrapText="1"/>
    </xf>
    <xf numFmtId="0" fontId="1" fillId="0" borderId="12" xfId="2" applyBorder="1" applyProtection="1"/>
    <xf numFmtId="0" fontId="1" fillId="0" borderId="0" xfId="2" applyProtection="1"/>
    <xf numFmtId="0" fontId="28" fillId="0" borderId="0" xfId="2" applyFont="1" applyProtection="1"/>
    <xf numFmtId="0" fontId="29" fillId="0" borderId="0" xfId="2" applyFont="1" applyProtection="1"/>
    <xf numFmtId="0" fontId="30" fillId="0" borderId="0" xfId="2" applyFont="1"/>
    <xf numFmtId="0" fontId="30" fillId="0" borderId="0" xfId="2" applyFont="1" applyProtection="1"/>
    <xf numFmtId="0" fontId="28" fillId="0" borderId="0" xfId="2" applyFont="1" applyAlignment="1" applyProtection="1">
      <alignment horizontal="right"/>
    </xf>
    <xf numFmtId="0" fontId="28" fillId="0" borderId="0" xfId="2" applyFont="1"/>
    <xf numFmtId="0" fontId="29" fillId="0" borderId="0" xfId="2" applyFont="1"/>
    <xf numFmtId="0" fontId="18" fillId="2" borderId="6" xfId="2" applyFont="1" applyFill="1" applyBorder="1" applyAlignment="1" applyProtection="1">
      <alignment horizontal="left" vertical="center"/>
      <protection locked="0"/>
    </xf>
    <xf numFmtId="0" fontId="2" fillId="4" borderId="9" xfId="2" applyFont="1" applyFill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</xf>
    <xf numFmtId="0" fontId="11" fillId="0" borderId="0" xfId="2" applyFont="1" applyBorder="1" applyAlignment="1" applyProtection="1">
      <alignment horizontal="left" vertical="top" wrapText="1"/>
    </xf>
    <xf numFmtId="0" fontId="11" fillId="0" borderId="0" xfId="2" applyFont="1" applyBorder="1" applyAlignment="1" applyProtection="1">
      <alignment horizontal="center" vertical="top" wrapText="1"/>
    </xf>
    <xf numFmtId="0" fontId="16" fillId="0" borderId="0" xfId="3" applyNumberFormat="1" applyFont="1" applyFill="1" applyBorder="1" applyAlignment="1" applyProtection="1">
      <alignment horizontal="center" vertical="top" wrapText="1"/>
    </xf>
    <xf numFmtId="0" fontId="17" fillId="0" borderId="0" xfId="2" applyFont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/>
    </xf>
    <xf numFmtId="0" fontId="20" fillId="0" borderId="0" xfId="2" applyFont="1" applyBorder="1" applyAlignment="1" applyProtection="1">
      <alignment horizontal="center" vertical="center" wrapText="1"/>
    </xf>
    <xf numFmtId="0" fontId="27" fillId="0" borderId="11" xfId="3" applyNumberFormat="1" applyFont="1" applyFill="1" applyBorder="1" applyAlignment="1" applyProtection="1">
      <alignment horizontal="center" vertical="top" wrapText="1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0" borderId="0" xfId="2" applyFont="1" applyBorder="1" applyAlignment="1">
      <alignment horizontal="center" vertical="center" wrapText="1"/>
    </xf>
    <xf numFmtId="0" fontId="22" fillId="4" borderId="9" xfId="2" applyFont="1" applyFill="1" applyBorder="1" applyAlignment="1" applyProtection="1">
      <alignment horizontal="center" vertical="center" wrapText="1"/>
    </xf>
    <xf numFmtId="0" fontId="12" fillId="0" borderId="13" xfId="2" applyFont="1" applyBorder="1" applyAlignment="1" applyProtection="1">
      <alignment horizontal="center" vertical="center" shrinkToFit="1"/>
    </xf>
    <xf numFmtId="0" fontId="13" fillId="0" borderId="4" xfId="2" applyFont="1" applyBorder="1" applyAlignment="1" applyProtection="1">
      <alignment horizontal="center" vertical="center" wrapText="1"/>
    </xf>
  </cellXfs>
  <cellStyles count="4">
    <cellStyle name="Comma" xfId="1" builtinId="3"/>
    <cellStyle name="Excel Built-in Normal" xfId="2" xr:uid="{00000000-0005-0000-0000-000001000000}"/>
    <cellStyle name="Hyperlink" xfId="3" builtinId="8"/>
    <cellStyle name="Normal" xfId="0" builtinId="0"/>
  </cellStyles>
  <dxfs count="17"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58"/>
      </font>
      <fill>
        <patternFill patternType="solid">
          <fgColor indexed="27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53735"/>
      <rgbColor rgb="00FDEADA"/>
      <rgbColor rgb="00DCE6F2"/>
      <rgbColor rgb="00660066"/>
      <rgbColor rgb="00FF8080"/>
      <rgbColor rgb="000F49D5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E46C0A"/>
      <rgbColor rgb="00666699"/>
      <rgbColor rgb="00969696"/>
      <rgbColor rgb="00003366"/>
      <rgbColor rgb="00339966"/>
      <rgbColor rgb="00006100"/>
      <rgbColor rgb="00333300"/>
      <rgbColor rgb="00993300"/>
      <rgbColor rgb="007030A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</xdr:row>
      <xdr:rowOff>142875</xdr:rowOff>
    </xdr:from>
    <xdr:to>
      <xdr:col>7</xdr:col>
      <xdr:colOff>466725</xdr:colOff>
      <xdr:row>1</xdr:row>
      <xdr:rowOff>1552575</xdr:rowOff>
    </xdr:to>
    <xdr:pic>
      <xdr:nvPicPr>
        <xdr:cNvPr id="1028" name="Picture 2">
          <a:extLst>
            <a:ext uri="{FF2B5EF4-FFF2-40B4-BE49-F238E27FC236}">
              <a16:creationId xmlns:a16="http://schemas.microsoft.com/office/drawing/2014/main" id="{A392B2F7-7F9D-4870-A7E4-F6CE186D9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42900"/>
          <a:ext cx="5810250" cy="1409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efanet.com/" TargetMode="External"/><Relationship Id="rId2" Type="http://schemas.openxmlformats.org/officeDocument/2006/relationships/hyperlink" Target="mailto:philstevo2003@yahoo.com.au" TargetMode="External"/><Relationship Id="rId1" Type="http://schemas.openxmlformats.org/officeDocument/2006/relationships/hyperlink" Target="mailto:philstevo2003@yahoo.com.a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2"/>
  <sheetViews>
    <sheetView tabSelected="1" zoomScale="70" zoomScaleNormal="70" workbookViewId="0">
      <selection activeCell="M29" sqref="M29"/>
    </sheetView>
  </sheetViews>
  <sheetFormatPr defaultColWidth="12.140625" defaultRowHeight="15.75"/>
  <cols>
    <col min="1" max="1" width="3.85546875" style="1" customWidth="1"/>
    <col min="2" max="2" width="1.5703125" style="1" customWidth="1"/>
    <col min="3" max="4" width="18.28515625" style="1" customWidth="1"/>
    <col min="5" max="5" width="17.140625" style="1" customWidth="1"/>
    <col min="6" max="6" width="12.140625" style="1"/>
    <col min="7" max="7" width="17.140625" style="1" customWidth="1"/>
    <col min="8" max="8" width="12.140625" style="1"/>
    <col min="9" max="9" width="13" style="1" customWidth="1"/>
    <col min="10" max="10" width="10.28515625" style="1" customWidth="1"/>
    <col min="11" max="11" width="21.28515625" style="1" customWidth="1"/>
    <col min="12" max="12" width="5.5703125" style="1" customWidth="1"/>
    <col min="13" max="13" width="50.140625" style="1" customWidth="1"/>
    <col min="14" max="16384" width="12.140625" style="1"/>
  </cols>
  <sheetData>
    <row r="2" spans="2:15" ht="123" customHeight="1">
      <c r="B2" s="2"/>
      <c r="C2" s="3"/>
      <c r="D2" s="3"/>
      <c r="E2" s="3"/>
      <c r="F2" s="3"/>
      <c r="G2" s="3"/>
      <c r="H2" s="3"/>
      <c r="I2" s="62" t="s">
        <v>0</v>
      </c>
      <c r="J2" s="62"/>
      <c r="K2" s="62"/>
      <c r="L2" s="4"/>
      <c r="N2" s="5"/>
    </row>
    <row r="3" spans="2:15" ht="105.95" customHeight="1">
      <c r="B3" s="6"/>
      <c r="C3" s="63" t="s">
        <v>1</v>
      </c>
      <c r="D3" s="63"/>
      <c r="E3" s="63"/>
      <c r="F3" s="63"/>
      <c r="G3" s="63"/>
      <c r="H3" s="7" t="s">
        <v>2</v>
      </c>
      <c r="I3" s="62"/>
      <c r="J3" s="62"/>
      <c r="K3" s="62"/>
      <c r="L3" s="8"/>
      <c r="M3" s="9"/>
    </row>
    <row r="4" spans="2:15">
      <c r="B4" s="6"/>
      <c r="C4" s="10"/>
      <c r="D4" s="10"/>
      <c r="E4" s="10"/>
      <c r="F4" s="10"/>
      <c r="G4" s="10"/>
      <c r="H4" s="10"/>
      <c r="I4" s="10"/>
      <c r="J4" s="10"/>
      <c r="K4" s="10"/>
      <c r="L4" s="8"/>
      <c r="M4" s="9"/>
    </row>
    <row r="5" spans="2:15">
      <c r="B5" s="6"/>
      <c r="C5" s="10"/>
      <c r="D5" s="10"/>
      <c r="E5" s="10"/>
      <c r="F5" s="10"/>
      <c r="G5" s="10"/>
      <c r="H5" s="10"/>
      <c r="I5" s="10"/>
      <c r="J5" s="10"/>
      <c r="K5" s="10"/>
      <c r="L5" s="8"/>
      <c r="M5" s="9"/>
    </row>
    <row r="6" spans="2:15" ht="123" customHeight="1">
      <c r="B6" s="6"/>
      <c r="C6" s="64" t="s">
        <v>3</v>
      </c>
      <c r="D6" s="64"/>
      <c r="E6" s="64"/>
      <c r="F6" s="64"/>
      <c r="G6" s="64"/>
      <c r="H6" s="64"/>
      <c r="I6" s="64"/>
      <c r="J6" s="64"/>
      <c r="K6" s="64"/>
      <c r="L6" s="8"/>
    </row>
    <row r="7" spans="2:15" ht="19.5" customHeight="1">
      <c r="B7" s="6"/>
      <c r="C7" s="65" t="s">
        <v>4</v>
      </c>
      <c r="D7" s="65"/>
      <c r="E7" s="65"/>
      <c r="F7"/>
      <c r="G7" s="13" t="s">
        <v>5</v>
      </c>
      <c r="H7" s="13"/>
      <c r="I7" s="65" t="s">
        <v>6</v>
      </c>
      <c r="J7" s="65"/>
      <c r="K7" s="65"/>
      <c r="L7" s="8"/>
      <c r="M7" s="12"/>
      <c r="N7" s="11"/>
      <c r="O7"/>
    </row>
    <row r="8" spans="2:15" ht="12.75" customHeight="1">
      <c r="B8" s="6"/>
      <c r="C8" s="65" t="s">
        <v>7</v>
      </c>
      <c r="D8" s="65"/>
      <c r="E8" s="65"/>
      <c r="F8" s="65"/>
      <c r="G8" s="65"/>
      <c r="H8" s="65"/>
      <c r="I8" s="65"/>
      <c r="J8" s="65"/>
      <c r="K8" s="65"/>
      <c r="L8" s="8"/>
    </row>
    <row r="9" spans="2:15" s="14" customFormat="1" ht="29.25" customHeight="1">
      <c r="B9" s="15"/>
      <c r="C9" s="66" t="s">
        <v>8</v>
      </c>
      <c r="D9" s="66"/>
      <c r="E9" s="66"/>
      <c r="F9" s="66"/>
      <c r="G9" s="66"/>
      <c r="H9" s="66"/>
      <c r="I9" s="66"/>
      <c r="J9" s="66"/>
      <c r="K9" s="66"/>
      <c r="L9" s="16"/>
    </row>
    <row r="10" spans="2:15" ht="18">
      <c r="B10" s="6"/>
      <c r="C10" s="67" t="str">
        <f>"$"&amp;C36&amp;" registration fee, $"&amp;C35&amp;" event fee ($"&amp;(C35*5)&amp;" max), $"&amp;C39&amp;"/head for Saturday dinner at AGM"</f>
        <v>$50 registration fee, $15 event fee ($75 max), $25/head for Saturday dinner at AGM</v>
      </c>
      <c r="D10" s="67"/>
      <c r="E10" s="67"/>
      <c r="F10" s="67"/>
      <c r="G10" s="67"/>
      <c r="H10" s="67"/>
      <c r="I10" s="67"/>
      <c r="J10" s="67"/>
      <c r="K10" s="67"/>
      <c r="L10" s="8"/>
    </row>
    <row r="11" spans="2:15" ht="18">
      <c r="B11" s="6"/>
      <c r="C11" s="67" t="s">
        <v>9</v>
      </c>
      <c r="D11" s="67"/>
      <c r="E11" s="67"/>
      <c r="F11" s="67"/>
      <c r="G11" s="67"/>
      <c r="H11" s="67"/>
      <c r="I11" s="67"/>
      <c r="J11" s="67"/>
      <c r="K11" s="67"/>
      <c r="L11" s="8"/>
    </row>
    <row r="12" spans="2:15" ht="38.1" customHeight="1">
      <c r="B12" s="6"/>
      <c r="C12" s="17" t="s">
        <v>10</v>
      </c>
      <c r="D12" s="61"/>
      <c r="E12" s="61"/>
      <c r="F12" s="61"/>
      <c r="G12" s="61"/>
      <c r="H12" s="61"/>
      <c r="I12" s="61"/>
      <c r="J12" s="61"/>
      <c r="K12" s="18" t="str">
        <f>IF(D12="","&lt;--ENTER NAME","")</f>
        <v>&lt;--ENTER NAME</v>
      </c>
      <c r="L12" s="19"/>
    </row>
    <row r="13" spans="2:15" ht="38.1" customHeight="1">
      <c r="B13" s="6"/>
      <c r="C13" s="17" t="s">
        <v>11</v>
      </c>
      <c r="D13" s="61"/>
      <c r="E13" s="61"/>
      <c r="F13" s="61"/>
      <c r="G13" s="61"/>
      <c r="H13" s="61"/>
      <c r="I13" s="61"/>
      <c r="J13" s="61"/>
      <c r="K13" s="18" t="str">
        <f>IF(D13="","&lt;--ENTER ADDRESS","")</f>
        <v>&lt;--ENTER ADDRESS</v>
      </c>
      <c r="L13" s="19"/>
    </row>
    <row r="14" spans="2:15" ht="38.1" customHeight="1">
      <c r="B14" s="6"/>
      <c r="C14" s="17" t="s">
        <v>12</v>
      </c>
      <c r="D14" s="61"/>
      <c r="E14" s="61"/>
      <c r="F14" s="61"/>
      <c r="G14" s="61"/>
      <c r="H14" s="61"/>
      <c r="I14" s="61"/>
      <c r="J14" s="61"/>
      <c r="K14" s="18" t="str">
        <f>IF(D14="","&lt;--ENTER EMAIL","")</f>
        <v>&lt;--ENTER EMAIL</v>
      </c>
      <c r="L14" s="19"/>
    </row>
    <row r="15" spans="2:15" ht="38.1" customHeight="1">
      <c r="B15" s="6"/>
      <c r="C15" s="17" t="s">
        <v>13</v>
      </c>
      <c r="D15" s="61"/>
      <c r="E15" s="61"/>
      <c r="F15" s="61"/>
      <c r="G15" s="61"/>
      <c r="H15" s="61"/>
      <c r="I15" s="61"/>
      <c r="J15" s="61"/>
      <c r="K15" s="18" t="str">
        <f>IF(D15="","&lt;--CONTACT PHONE","")</f>
        <v>&lt;--CONTACT PHONE</v>
      </c>
      <c r="L15" s="19"/>
    </row>
    <row r="16" spans="2:15" ht="23.1" customHeight="1">
      <c r="B16" s="6"/>
      <c r="C16" s="20"/>
      <c r="D16" s="21"/>
      <c r="E16" s="21"/>
      <c r="F16" s="21"/>
      <c r="G16" s="21"/>
      <c r="H16" s="21"/>
      <c r="I16" s="21"/>
      <c r="J16" s="21"/>
      <c r="K16" s="21"/>
      <c r="L16" s="19"/>
    </row>
    <row r="17" spans="1:13" ht="38.1" customHeight="1">
      <c r="B17" s="6"/>
      <c r="C17" s="22" t="s">
        <v>14</v>
      </c>
      <c r="D17" s="23"/>
      <c r="E17" s="24" t="str">
        <f>IF(D17&lt;1,"&lt;-- Enter your AUS nmbr","")</f>
        <v>&lt;-- Enter your AUS nmbr</v>
      </c>
      <c r="F17" s="25"/>
      <c r="G17" s="17" t="s">
        <v>15</v>
      </c>
      <c r="H17" s="71"/>
      <c r="I17" s="71"/>
      <c r="J17" s="71"/>
      <c r="K17" s="25"/>
      <c r="L17" s="8"/>
      <c r="M17" s="9"/>
    </row>
    <row r="18" spans="1:13" ht="16.5">
      <c r="B18" s="6"/>
      <c r="C18" s="27"/>
      <c r="D18" s="25"/>
      <c r="E18" s="25"/>
      <c r="F18" s="25"/>
      <c r="G18" s="25"/>
      <c r="H18" s="25"/>
      <c r="I18" s="25"/>
      <c r="J18" s="25"/>
      <c r="K18" s="25"/>
      <c r="L18" s="8"/>
      <c r="M18" s="9"/>
    </row>
    <row r="19" spans="1:13" ht="38.1" customHeight="1">
      <c r="B19" s="6"/>
      <c r="C19" s="28" t="s">
        <v>16</v>
      </c>
      <c r="D19" s="26"/>
      <c r="E19" s="24" t="str">
        <f>IF(D19="","&lt;-- Describe radio as 2.4 or 36","")</f>
        <v>&lt;-- Describe radio as 2.4 or 36</v>
      </c>
      <c r="F19" s="25"/>
      <c r="G19" s="25"/>
      <c r="H19" s="28" t="s">
        <v>17</v>
      </c>
      <c r="I19" s="26"/>
      <c r="J19" s="28" t="s">
        <v>18</v>
      </c>
      <c r="K19" s="29"/>
      <c r="L19" s="8"/>
      <c r="M19" s="9"/>
    </row>
    <row r="20" spans="1:13" ht="26.1" customHeight="1">
      <c r="B20" s="6"/>
      <c r="C20" s="28"/>
      <c r="D20" s="30"/>
      <c r="E20" s="24"/>
      <c r="F20" s="25"/>
      <c r="G20" s="25"/>
      <c r="H20" s="28"/>
      <c r="I20" s="31" t="str">
        <f>IF($D$19=36,IF(I19*1&lt;2,"36MHZ FREQ",""),"")</f>
        <v/>
      </c>
      <c r="J20" s="24"/>
      <c r="K20" s="31" t="str">
        <f>IF($D$19=36,IF(K19*1&lt;2,"36MHZ FREQ",""),"")</f>
        <v/>
      </c>
      <c r="L20" s="8"/>
      <c r="M20" s="9"/>
    </row>
    <row r="21" spans="1:13" ht="17.25" customHeight="1">
      <c r="A21" s="32"/>
      <c r="B21" s="6"/>
      <c r="C21" s="72" t="s">
        <v>19</v>
      </c>
      <c r="D21" s="72"/>
      <c r="E21" s="72"/>
      <c r="F21" s="72"/>
      <c r="G21" s="72"/>
      <c r="H21" s="72"/>
      <c r="I21" s="72"/>
      <c r="J21" s="72"/>
      <c r="K21" s="72"/>
      <c r="L21" s="8"/>
      <c r="M21" s="9"/>
    </row>
    <row r="22" spans="1:13" ht="51.75" customHeight="1">
      <c r="B22" s="6"/>
      <c r="C22" s="33" t="s">
        <v>20</v>
      </c>
      <c r="D22" s="34"/>
      <c r="E22" s="35" t="s">
        <v>21</v>
      </c>
      <c r="F22" s="36"/>
      <c r="G22" s="35" t="s">
        <v>22</v>
      </c>
      <c r="H22" s="36"/>
      <c r="I22" s="37"/>
      <c r="J22" s="73" t="s">
        <v>23</v>
      </c>
      <c r="K22" s="73"/>
      <c r="L22" s="38"/>
    </row>
    <row r="23" spans="1:13" ht="38.1" customHeight="1">
      <c r="B23" s="6"/>
      <c r="C23" s="33" t="s">
        <v>24</v>
      </c>
      <c r="D23" s="34"/>
      <c r="E23" s="35" t="s">
        <v>25</v>
      </c>
      <c r="F23" s="36"/>
      <c r="G23" s="35" t="s">
        <v>26</v>
      </c>
      <c r="H23" s="36"/>
      <c r="I23" s="37"/>
      <c r="J23" s="73"/>
      <c r="K23" s="73"/>
      <c r="L23" s="38"/>
    </row>
    <row r="24" spans="1:13" ht="44.1" customHeight="1">
      <c r="B24" s="6"/>
      <c r="C24" s="33" t="s">
        <v>27</v>
      </c>
      <c r="D24" s="34"/>
      <c r="E24" s="35" t="s">
        <v>28</v>
      </c>
      <c r="F24" s="36"/>
      <c r="G24" s="35" t="s">
        <v>29</v>
      </c>
      <c r="H24" s="36"/>
      <c r="I24" s="37"/>
      <c r="J24" s="73"/>
      <c r="K24" s="73"/>
      <c r="L24" s="38"/>
    </row>
    <row r="25" spans="1:13" ht="44.25" customHeight="1">
      <c r="B25" s="6"/>
      <c r="C25" s="33" t="s">
        <v>30</v>
      </c>
      <c r="D25" s="34"/>
      <c r="E25" s="35" t="s">
        <v>31</v>
      </c>
      <c r="F25" s="36"/>
      <c r="G25" s="39"/>
      <c r="H25" s="40"/>
      <c r="I25" s="37"/>
      <c r="J25" s="73"/>
      <c r="K25" s="73"/>
      <c r="L25" s="41"/>
    </row>
    <row r="26" spans="1:13" ht="57" customHeight="1">
      <c r="B26" s="6"/>
      <c r="C26" s="33" t="s">
        <v>32</v>
      </c>
      <c r="D26" s="34"/>
      <c r="E26" s="42"/>
      <c r="F26" s="43"/>
      <c r="G26" s="44" t="str">
        <f>"# attending Saturday Roast $"&amp;C39&amp;"ea"</f>
        <v># attending Saturday Roast $25ea</v>
      </c>
      <c r="H26" s="45"/>
      <c r="I26" s="46"/>
      <c r="J26" s="46"/>
      <c r="K26" s="46"/>
      <c r="L26" s="8"/>
    </row>
    <row r="27" spans="1:13" ht="9.9499999999999993" customHeight="1">
      <c r="B27" s="6"/>
      <c r="C27" s="25"/>
      <c r="D27" s="25"/>
      <c r="E27" s="37"/>
      <c r="F27" s="25"/>
      <c r="G27" s="25"/>
      <c r="H27" s="47"/>
      <c r="I27" s="25"/>
      <c r="J27" s="37"/>
      <c r="K27" s="37"/>
      <c r="L27" s="8"/>
    </row>
    <row r="28" spans="1:13" ht="38.1" customHeight="1">
      <c r="B28" s="6"/>
      <c r="C28" s="17" t="s">
        <v>33</v>
      </c>
      <c r="D28" s="26" t="s">
        <v>34</v>
      </c>
      <c r="E28" s="74" t="str">
        <f>IF(D28&lt;&gt;"EFT",IF(D28&lt;&gt;"CHQ","&lt;-- Enter EFT or CHQ as payt method",""),"")</f>
        <v/>
      </c>
      <c r="F28" s="74"/>
      <c r="G28" s="74"/>
      <c r="H28" s="48" t="str">
        <f>IF($I$42&lt;&gt;0,$C$36+I42,"")</f>
        <v/>
      </c>
      <c r="I28" s="75" t="s">
        <v>35</v>
      </c>
      <c r="J28" s="75"/>
      <c r="K28" s="37"/>
      <c r="L28" s="8"/>
    </row>
    <row r="29" spans="1:13" ht="15.95" customHeight="1">
      <c r="B29" s="6"/>
      <c r="C29" s="10"/>
      <c r="D29" s="10"/>
      <c r="E29" s="10"/>
      <c r="F29" s="10"/>
      <c r="G29" s="37"/>
      <c r="H29" s="5"/>
      <c r="I29" s="10"/>
      <c r="J29" s="68" t="s">
        <v>36</v>
      </c>
      <c r="K29" s="68"/>
      <c r="L29" s="8"/>
    </row>
    <row r="30" spans="1:13" ht="17.100000000000001" customHeight="1">
      <c r="A30" s="47"/>
      <c r="B30" s="6"/>
      <c r="C30" s="69" t="s">
        <v>37</v>
      </c>
      <c r="D30" s="69"/>
      <c r="E30" s="69"/>
      <c r="F30" s="69"/>
      <c r="G30" s="69"/>
      <c r="H30" s="69"/>
      <c r="I30" s="69"/>
      <c r="J30" s="69"/>
      <c r="K30" s="69"/>
      <c r="L30" s="49"/>
      <c r="M30" s="37"/>
    </row>
    <row r="31" spans="1:13" ht="30.95" customHeight="1">
      <c r="B31" s="50"/>
      <c r="C31" s="51"/>
      <c r="D31" s="51"/>
      <c r="E31" s="70" t="s">
        <v>38</v>
      </c>
      <c r="F31" s="70"/>
      <c r="G31" s="70"/>
      <c r="H31" s="70"/>
      <c r="I31" s="51"/>
      <c r="J31" s="51"/>
      <c r="K31" s="51"/>
      <c r="L31" s="52"/>
      <c r="M31" s="53"/>
    </row>
    <row r="32" spans="1:13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5"/>
      <c r="M32" s="55"/>
    </row>
    <row r="33" spans="2:13" s="56" customFormat="1">
      <c r="B33" s="57"/>
      <c r="C33" s="57">
        <v>2.4</v>
      </c>
      <c r="D33" s="57" t="s">
        <v>39</v>
      </c>
      <c r="E33" s="57" t="str">
        <f>IF($D22="Y",$C$35,"")</f>
        <v/>
      </c>
      <c r="F33" s="57" t="str">
        <f>IF($F22="Y",$C$35,"")</f>
        <v/>
      </c>
      <c r="G33" s="57" t="str">
        <f>IF($H22="Y",$C$35,"")</f>
        <v/>
      </c>
      <c r="H33" s="57"/>
      <c r="I33" s="57"/>
      <c r="J33" s="57"/>
      <c r="K33" s="57"/>
      <c r="L33" s="57"/>
      <c r="M33" s="57"/>
    </row>
    <row r="34" spans="2:13" s="56" customFormat="1">
      <c r="B34" s="57"/>
      <c r="C34" s="57">
        <v>36</v>
      </c>
      <c r="D34" s="57" t="s">
        <v>34</v>
      </c>
      <c r="E34" s="57" t="str">
        <f>IF($D23="Y",$C$35,"")</f>
        <v/>
      </c>
      <c r="F34" s="57" t="str">
        <f>IF($F23="Y",$C$35,"")</f>
        <v/>
      </c>
      <c r="G34" s="57" t="str">
        <f>IF($H23="Y",$C$35,"")</f>
        <v/>
      </c>
      <c r="H34" s="57"/>
      <c r="I34" s="57"/>
      <c r="J34" s="57"/>
      <c r="K34" s="57"/>
      <c r="L34" s="57"/>
      <c r="M34" s="57"/>
    </row>
    <row r="35" spans="2:13" s="56" customFormat="1">
      <c r="C35" s="54">
        <v>15</v>
      </c>
      <c r="D35" s="54" t="s">
        <v>40</v>
      </c>
      <c r="E35" s="54" t="str">
        <f>IF($D24="Y",$C$35,"")</f>
        <v/>
      </c>
      <c r="F35" s="54" t="str">
        <f>IF($F24="Y",$C$35,"")</f>
        <v/>
      </c>
      <c r="G35" s="54" t="str">
        <f>IF($H24="Y",$C$35,"")</f>
        <v/>
      </c>
      <c r="H35" s="54"/>
      <c r="I35" s="57"/>
      <c r="J35" s="57"/>
      <c r="K35" s="57"/>
    </row>
    <row r="36" spans="2:13" s="56" customFormat="1">
      <c r="C36" s="54">
        <v>50</v>
      </c>
      <c r="D36" s="54" t="s">
        <v>41</v>
      </c>
      <c r="E36" s="54" t="str">
        <f>IF($D25="Y",$C$35,"")</f>
        <v/>
      </c>
      <c r="F36" s="54" t="str">
        <f>IF($F25="Y",$C$35,"")</f>
        <v/>
      </c>
      <c r="G36" s="54" t="str">
        <f>IF($H25="Y",$C$35,"")</f>
        <v/>
      </c>
      <c r="H36" s="54"/>
      <c r="I36" s="57" t="s">
        <v>42</v>
      </c>
      <c r="J36" s="57"/>
      <c r="K36" s="57"/>
    </row>
    <row r="37" spans="2:13" s="56" customFormat="1">
      <c r="C37" s="54">
        <v>75</v>
      </c>
      <c r="D37" s="54" t="s">
        <v>43</v>
      </c>
      <c r="E37" s="54" t="str">
        <f>IF($D26="Y",$C$35,"")</f>
        <v/>
      </c>
      <c r="F37" s="54" t="str">
        <f>IF($F26="Y",$C$35,"")</f>
        <v/>
      </c>
      <c r="G37" s="54" t="str">
        <f>IF($H26="Y",$C$35,"")</f>
        <v/>
      </c>
      <c r="H37" s="54"/>
      <c r="I37" s="57"/>
      <c r="J37" s="57"/>
      <c r="K37" s="57"/>
    </row>
    <row r="38" spans="2:13" s="56" customFormat="1">
      <c r="C38" s="58" t="s">
        <v>44</v>
      </c>
      <c r="D38" s="54" t="s">
        <v>45</v>
      </c>
      <c r="E38" s="54">
        <f>SUM(E33:E37)</f>
        <v>0</v>
      </c>
      <c r="F38" s="54">
        <f>SUM(F33:F37)</f>
        <v>0</v>
      </c>
      <c r="G38" s="54">
        <f>SUM(G33:G37)</f>
        <v>0</v>
      </c>
      <c r="H38" s="54">
        <f>SUM(E38:G38)</f>
        <v>0</v>
      </c>
      <c r="I38" s="57">
        <f>IF(H38&gt;C37,C37,H38)</f>
        <v>0</v>
      </c>
      <c r="J38" s="57" t="s">
        <v>46</v>
      </c>
      <c r="K38" s="57"/>
    </row>
    <row r="39" spans="2:13" s="56" customFormat="1">
      <c r="C39" s="54">
        <v>25</v>
      </c>
      <c r="D39" s="54" t="s">
        <v>47</v>
      </c>
      <c r="E39" s="54"/>
      <c r="F39" s="54"/>
      <c r="G39" s="54"/>
      <c r="H39" s="54"/>
      <c r="I39" s="57">
        <f>H26*$C$39</f>
        <v>0</v>
      </c>
      <c r="J39" s="57" t="s">
        <v>48</v>
      </c>
      <c r="K39" s="57"/>
    </row>
    <row r="40" spans="2:13" s="56" customFormat="1">
      <c r="C40" s="54">
        <v>70</v>
      </c>
      <c r="D40" s="54" t="s">
        <v>49</v>
      </c>
      <c r="E40" s="54"/>
      <c r="F40" s="54"/>
      <c r="G40" s="54"/>
      <c r="H40" s="54"/>
      <c r="I40" s="57">
        <f>I26*$C$40</f>
        <v>0</v>
      </c>
      <c r="J40" s="57" t="s">
        <v>50</v>
      </c>
      <c r="K40" s="57"/>
    </row>
    <row r="41" spans="2:13" s="56" customFormat="1">
      <c r="C41" s="54"/>
      <c r="D41" s="54"/>
      <c r="E41" s="54"/>
      <c r="F41" s="54"/>
      <c r="G41" s="54"/>
      <c r="H41" s="54"/>
      <c r="I41" s="57"/>
      <c r="J41" s="57"/>
      <c r="K41" s="57"/>
    </row>
    <row r="42" spans="2:13" s="59" customFormat="1">
      <c r="C42" s="54"/>
      <c r="D42" s="54"/>
      <c r="E42" s="54"/>
      <c r="F42" s="54"/>
      <c r="G42" s="54"/>
      <c r="H42" s="54"/>
      <c r="I42" s="54">
        <f>SUM(I38:I41)</f>
        <v>0</v>
      </c>
      <c r="J42" s="54" t="s">
        <v>51</v>
      </c>
      <c r="K42" s="54"/>
    </row>
    <row r="43" spans="2:13" s="59" customFormat="1">
      <c r="C43" s="54"/>
      <c r="D43" s="54"/>
      <c r="E43" s="54"/>
      <c r="F43" s="54"/>
      <c r="G43" s="54"/>
      <c r="H43" s="54"/>
      <c r="I43" s="54"/>
      <c r="J43" s="54"/>
      <c r="K43" s="54"/>
    </row>
    <row r="44" spans="2:13" s="59" customFormat="1">
      <c r="E44" s="54"/>
      <c r="F44" s="54"/>
      <c r="G44" s="54"/>
      <c r="H44" s="54"/>
      <c r="I44" s="54"/>
    </row>
    <row r="45" spans="2:13" s="59" customFormat="1"/>
    <row r="46" spans="2:13" s="59" customFormat="1"/>
    <row r="47" spans="2:13" s="59" customFormat="1"/>
    <row r="48" spans="2:13" s="59" customFormat="1"/>
    <row r="49" spans="3:13" s="59" customFormat="1"/>
    <row r="50" spans="3:13" s="59" customFormat="1"/>
    <row r="51" spans="3:13" s="59" customFormat="1"/>
    <row r="52" spans="3:13" s="59" customFormat="1"/>
    <row r="53" spans="3:13" s="59" customFormat="1"/>
    <row r="54" spans="3:13" s="59" customFormat="1"/>
    <row r="55" spans="3:13" s="59" customFormat="1"/>
    <row r="56" spans="3:13" s="59" customFormat="1"/>
    <row r="57" spans="3:13" s="59" customFormat="1"/>
    <row r="58" spans="3:13" s="59" customFormat="1"/>
    <row r="59" spans="3:13" s="59" customFormat="1"/>
    <row r="60" spans="3:13" s="59" customFormat="1"/>
    <row r="61" spans="3:13"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</row>
    <row r="62" spans="3:13">
      <c r="E62" s="60"/>
      <c r="F62" s="60"/>
      <c r="G62" s="60"/>
      <c r="H62" s="60"/>
      <c r="I62" s="60"/>
    </row>
  </sheetData>
  <sheetProtection algorithmName="SHA-512" hashValue="EjSe+bTvUGitdQcWUP74NS7AjgJlEBw7rpQMNkvQeB3mmbseJleTuWfOh1JpjAIDqZHBKARc3ynNVHt02BAa2w==" saltValue="pY6LYn4x/A267akg3y4+PA==" spinCount="100000" sheet="1" objects="1" scenarios="1"/>
  <mergeCells count="21">
    <mergeCell ref="J29:K29"/>
    <mergeCell ref="C30:K30"/>
    <mergeCell ref="E31:H31"/>
    <mergeCell ref="D15:J15"/>
    <mergeCell ref="H17:J17"/>
    <mergeCell ref="C21:K21"/>
    <mergeCell ref="J22:K25"/>
    <mergeCell ref="E28:G28"/>
    <mergeCell ref="I28:J28"/>
    <mergeCell ref="D14:J14"/>
    <mergeCell ref="I2:K3"/>
    <mergeCell ref="C3:G3"/>
    <mergeCell ref="C6:K6"/>
    <mergeCell ref="C7:E7"/>
    <mergeCell ref="I7:K7"/>
    <mergeCell ref="C8:K8"/>
    <mergeCell ref="C9:K9"/>
    <mergeCell ref="C10:K10"/>
    <mergeCell ref="C11:K11"/>
    <mergeCell ref="D12:J12"/>
    <mergeCell ref="D13:J13"/>
  </mergeCells>
  <conditionalFormatting sqref="C22">
    <cfRule type="expression" dxfId="16" priority="1" stopIfTrue="1">
      <formula>(D22="Y")</formula>
    </cfRule>
  </conditionalFormatting>
  <conditionalFormatting sqref="C23">
    <cfRule type="expression" dxfId="15" priority="2" stopIfTrue="1">
      <formula>(D23="Y")</formula>
    </cfRule>
  </conditionalFormatting>
  <conditionalFormatting sqref="C24">
    <cfRule type="expression" dxfId="14" priority="3" stopIfTrue="1">
      <formula>(D24="Y")</formula>
    </cfRule>
  </conditionalFormatting>
  <conditionalFormatting sqref="C25">
    <cfRule type="expression" dxfId="13" priority="4" stopIfTrue="1">
      <formula>(D25="Y")</formula>
    </cfRule>
  </conditionalFormatting>
  <conditionalFormatting sqref="C26">
    <cfRule type="expression" dxfId="12" priority="5" stopIfTrue="1">
      <formula>(D26="Y")</formula>
    </cfRule>
  </conditionalFormatting>
  <conditionalFormatting sqref="E22">
    <cfRule type="expression" dxfId="11" priority="6" stopIfTrue="1">
      <formula>(F22="Y")</formula>
    </cfRule>
  </conditionalFormatting>
  <conditionalFormatting sqref="E23">
    <cfRule type="expression" dxfId="10" priority="7" stopIfTrue="1">
      <formula>(F23="Y")</formula>
    </cfRule>
  </conditionalFormatting>
  <conditionalFormatting sqref="E24">
    <cfRule type="expression" dxfId="9" priority="8" stopIfTrue="1">
      <formula>(F24="Y")</formula>
    </cfRule>
  </conditionalFormatting>
  <conditionalFormatting sqref="E25">
    <cfRule type="expression" dxfId="8" priority="9" stopIfTrue="1">
      <formula>(F25="Y")</formula>
    </cfRule>
  </conditionalFormatting>
  <conditionalFormatting sqref="E26">
    <cfRule type="expression" dxfId="7" priority="10" stopIfTrue="1">
      <formula>(F26&gt;0)</formula>
    </cfRule>
  </conditionalFormatting>
  <conditionalFormatting sqref="G22">
    <cfRule type="expression" dxfId="6" priority="11" stopIfTrue="1">
      <formula>(H22="Y")</formula>
    </cfRule>
  </conditionalFormatting>
  <conditionalFormatting sqref="G23">
    <cfRule type="expression" dxfId="5" priority="12" stopIfTrue="1">
      <formula>(H23="Y")</formula>
    </cfRule>
    <cfRule type="expression" dxfId="4" priority="13" stopIfTrue="1">
      <formula>(H23="Y")</formula>
    </cfRule>
  </conditionalFormatting>
  <conditionalFormatting sqref="G24">
    <cfRule type="expression" dxfId="3" priority="14" stopIfTrue="1">
      <formula>(H24="Y")</formula>
    </cfRule>
    <cfRule type="expression" dxfId="2" priority="15" stopIfTrue="1">
      <formula>(H24="Y")</formula>
    </cfRule>
  </conditionalFormatting>
  <conditionalFormatting sqref="G25">
    <cfRule type="expression" dxfId="1" priority="16" stopIfTrue="1">
      <formula>(H25="Y")</formula>
    </cfRule>
  </conditionalFormatting>
  <conditionalFormatting sqref="G26">
    <cfRule type="expression" dxfId="0" priority="17" stopIfTrue="1">
      <formula>(H26&gt;0)</formula>
    </cfRule>
  </conditionalFormatting>
  <dataValidations count="13">
    <dataValidation allowBlank="1" showInputMessage="1" showErrorMessage="1" promptTitle="NAME" prompt="Enter your full name here" sqref="D12:J12" xr:uid="{00000000-0002-0000-0000-000000000000}">
      <formula1>0</formula1>
      <formula2>0</formula2>
    </dataValidation>
    <dataValidation allowBlank="1" showInputMessage="1" showErrorMessage="1" promptTitle="ADDRESS" prompt="Enter your street address including suburb, state and postcode" sqref="D13:J13" xr:uid="{00000000-0002-0000-0000-000001000000}">
      <formula1>0</formula1>
      <formula2>0</formula2>
    </dataValidation>
    <dataValidation allowBlank="1" showInputMessage="1" showErrorMessage="1" promptTitle="EMAIL" prompt="Enter your email address" sqref="D14:J14" xr:uid="{00000000-0002-0000-0000-000002000000}">
      <formula1>0</formula1>
      <formula2>0</formula2>
    </dataValidation>
    <dataValidation allowBlank="1" showInputMessage="1" showErrorMessage="1" promptTitle="PHONE" prompt="Enter your mobile or landline phone number" sqref="D15:J15" xr:uid="{00000000-0002-0000-0000-000003000000}">
      <formula1>0</formula1>
      <formula2>0</formula2>
    </dataValidation>
    <dataValidation operator="greaterThanOrEqual" allowBlank="1" showInputMessage="1" showErrorMessage="1" promptTitle="INSURANCE" prompt="You need valid insurance to enter this event. Please enter your association number." sqref="D17" xr:uid="{00000000-0002-0000-0000-000004000000}">
      <formula1>0</formula1>
      <formula2>0</formula2>
    </dataValidation>
    <dataValidation type="list" allowBlank="1" showInputMessage="1" showErrorMessage="1" promptTitle="RADIO FREQUENCY" prompt="Enter 2.4 or 36 as your radio " sqref="D19" xr:uid="{00000000-0002-0000-0000-000005000000}">
      <formula1>$C$33:$C$34</formula1>
      <formula2>0</formula2>
    </dataValidation>
    <dataValidation type="list" showInputMessage="1" showErrorMessage="1" promptTitle="RADIO FREQUENCY" prompt="Enter 2.4 or 36 as your radio " sqref="D20" xr:uid="{00000000-0002-0000-0000-000006000000}">
      <formula1>$C$33:$C$34</formula1>
      <formula2>0</formula2>
    </dataValidation>
    <dataValidation type="list" allowBlank="1" showErrorMessage="1" sqref="D22:D26 F22:F25 H22:H25" xr:uid="{00000000-0002-0000-0000-000007000000}">
      <formula1>"Y,y"</formula1>
      <formula2>0</formula2>
    </dataValidation>
    <dataValidation type="list" showErrorMessage="1" sqref="D28" xr:uid="{00000000-0002-0000-0000-000008000000}">
      <formula1>D33:D34</formula1>
      <formula2>0</formula2>
    </dataValidation>
    <dataValidation type="list" allowBlank="1" showErrorMessage="1" sqref="F26" xr:uid="{00000000-0002-0000-0000-000009000000}">
      <formula1>"0,1,2,3,4"</formula1>
      <formula2>0</formula2>
    </dataValidation>
    <dataValidation allowBlank="1" showInputMessage="1" showErrorMessage="1" promptTitle="HOME CLUB" prompt="Enter the name of your home club" sqref="H17:J17" xr:uid="{00000000-0002-0000-0000-00000A000000}">
      <formula1>0</formula1>
      <formula2>0</formula2>
    </dataValidation>
    <dataValidation allowBlank="1" showInputMessage="1" showErrorMessage="1" promptTitle="36 MHz FREQUENCY" prompt="If your radio is NOT 2.4 GHz we need your primary radio frequency" sqref="I19" xr:uid="{00000000-0002-0000-0000-00000B000000}">
      <formula1>0</formula1>
      <formula2>0</formula2>
    </dataValidation>
    <dataValidation allowBlank="1" showInputMessage="1" showErrorMessage="1" promptTitle="ALTERNATE FREQUENCY FOR 36 MHz" prompt="If your radio is NOT 2.4 GHZ tell us your alternate radio frequency if you have one." sqref="K19" xr:uid="{00000000-0002-0000-0000-00000C000000}">
      <formula1>0</formula1>
      <formula2>0</formula2>
    </dataValidation>
  </dataValidations>
  <hyperlinks>
    <hyperlink ref="I2" r:id="rId1" display="philstevo2003@yahoo.com.au" xr:uid="{00000000-0004-0000-0000-000000000000}"/>
    <hyperlink ref="G7" r:id="rId2" xr:uid="{00000000-0004-0000-0000-000001000000}"/>
    <hyperlink ref="C9" r:id="rId3" xr:uid="{00000000-0004-0000-0000-000002000000}"/>
  </hyperlinks>
  <pageMargins left="0.25" right="0.25" top="0.75" bottom="0.75" header="0.3" footer="0.3"/>
  <pageSetup paperSize="9" scale="65" orientation="portrait" useFirstPageNumber="1" horizontalDpi="300" verticalDpi="300" r:id="rId4"/>
  <headerFooter alignWithMargins="0">
    <oddHeader>&amp;C&amp;"Times New Roman,Regular"&amp;12&amp;A</oddHeader>
    <oddFooter>&amp;C&amp;"Times New Roman,Regular"&amp;12Page &amp;P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Dephoff</dc:creator>
  <cp:lastModifiedBy>Ralph Dephoff</cp:lastModifiedBy>
  <cp:lastPrinted>2022-02-03T20:57:07Z</cp:lastPrinted>
  <dcterms:created xsi:type="dcterms:W3CDTF">2022-02-03T20:52:51Z</dcterms:created>
  <dcterms:modified xsi:type="dcterms:W3CDTF">2022-02-04T05:33:41Z</dcterms:modified>
</cp:coreProperties>
</file>